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azi\Desktop\For Posting\"/>
    </mc:Choice>
  </mc:AlternateContent>
  <xr:revisionPtr revIDLastSave="0" documentId="13_ncr:1_{0EFEEBBC-4282-42ED-8DCC-7C60F3084226}" xr6:coauthVersionLast="47" xr6:coauthVersionMax="47" xr10:uidLastSave="{00000000-0000-0000-0000-000000000000}"/>
  <bookViews>
    <workbookView xWindow="-120" yWindow="-120" windowWidth="20640" windowHeight="11040" xr2:uid="{740D06C8-B913-4822-B104-A94BD59EA1A5}"/>
  </bookViews>
  <sheets>
    <sheet name="Register_2022_23" sheetId="4" r:id="rId1"/>
    <sheet name="Report" sheetId="5" r:id="rId2"/>
    <sheet name="Multi-year" sheetId="6" r:id="rId3"/>
  </sheets>
  <definedNames>
    <definedName name="_xlnm._FilterDatabase" localSheetId="0" hidden="1">Register_2022_23!$A$5:$Q$11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4" i="5" l="1"/>
  <c r="I14" i="5"/>
  <c r="F14" i="5"/>
  <c r="C14" i="5"/>
  <c r="O7" i="5"/>
  <c r="O14" i="5" s="1"/>
  <c r="B2" i="5"/>
  <c r="C19" i="6" l="1"/>
  <c r="E16" i="6"/>
  <c r="E17" i="6" s="1"/>
  <c r="C16" i="6"/>
  <c r="C17" i="6" s="1"/>
  <c r="G12" i="6"/>
  <c r="G11" i="6"/>
  <c r="G10" i="6"/>
  <c r="E9" i="6"/>
  <c r="G9" i="6" s="1"/>
  <c r="G8" i="6"/>
  <c r="B2" i="6"/>
  <c r="I16" i="4" l="1"/>
  <c r="I17" i="4"/>
  <c r="I14" i="4"/>
  <c r="J2" i="4"/>
  <c r="I18" i="4" s="1"/>
  <c r="I19" i="4" l="1"/>
  <c r="I21" i="4" s="1"/>
</calcChain>
</file>

<file path=xl/sharedStrings.xml><?xml version="1.0" encoding="utf-8"?>
<sst xmlns="http://schemas.openxmlformats.org/spreadsheetml/2006/main" count="114" uniqueCount="68">
  <si>
    <t>Register of Checks &amp; Donations Received</t>
  </si>
  <si>
    <t>Date:</t>
  </si>
  <si>
    <t>Contributor</t>
  </si>
  <si>
    <t>Check #</t>
  </si>
  <si>
    <t>Pay to:</t>
  </si>
  <si>
    <t>OLERF</t>
  </si>
  <si>
    <t>Amount</t>
  </si>
  <si>
    <t>Date of Check</t>
  </si>
  <si>
    <t>Date Received</t>
  </si>
  <si>
    <t>Club Name / Donator</t>
  </si>
  <si>
    <t>Specified Fund:</t>
  </si>
  <si>
    <t>Remarks</t>
  </si>
  <si>
    <t>Mailed to POC</t>
  </si>
  <si>
    <t>Qualified for Award?</t>
  </si>
  <si>
    <t>Certificate</t>
  </si>
  <si>
    <t>-</t>
  </si>
  <si>
    <t>Endowment</t>
  </si>
  <si>
    <t>Presented</t>
  </si>
  <si>
    <t>Totals</t>
  </si>
  <si>
    <t>#</t>
  </si>
  <si>
    <t>Zone</t>
  </si>
  <si>
    <t>Treasurer/ POC Address</t>
  </si>
  <si>
    <t>Yes</t>
  </si>
  <si>
    <t>Award App Submitted</t>
  </si>
  <si>
    <t>Diabetes</t>
  </si>
  <si>
    <t>General Research</t>
  </si>
  <si>
    <t>Fellowship</t>
  </si>
  <si>
    <t>No</t>
  </si>
  <si>
    <t>General</t>
  </si>
  <si>
    <t>Bryan Diabetes</t>
  </si>
  <si>
    <t>I sent award info to President.</t>
  </si>
  <si>
    <t>Notes:</t>
  </si>
  <si>
    <t>Visionary Award Level</t>
  </si>
  <si>
    <t>Bryan Diabetes * 2</t>
  </si>
  <si>
    <t>Leadership Plaque</t>
  </si>
  <si>
    <t>Cert only</t>
  </si>
  <si>
    <r>
      <rPr>
        <b/>
        <sz val="12"/>
        <rFont val="Calibri"/>
        <family val="2"/>
        <scheme val="minor"/>
      </rPr>
      <t>District</t>
    </r>
    <r>
      <rPr>
        <sz val="12"/>
        <rFont val="Calibri"/>
        <family val="2"/>
        <scheme val="minor"/>
      </rPr>
      <t xml:space="preserve"> </t>
    </r>
    <r>
      <rPr>
        <b/>
        <sz val="12"/>
        <rFont val="Calibri"/>
        <family val="2"/>
        <scheme val="minor"/>
      </rPr>
      <t>13</t>
    </r>
    <r>
      <rPr>
        <sz val="12"/>
        <rFont val="Calibri"/>
        <family val="2"/>
        <scheme val="minor"/>
      </rPr>
      <t xml:space="preserve"> </t>
    </r>
    <r>
      <rPr>
        <b/>
        <sz val="12"/>
        <rFont val="Calibri"/>
        <family val="2"/>
        <scheme val="minor"/>
      </rPr>
      <t>OH7 Ohio Lions Eye Research Foundation (OLERF) Donations 2022-2023</t>
    </r>
  </si>
  <si>
    <t>Leadership Award at $500</t>
  </si>
  <si>
    <t>2021-2022</t>
  </si>
  <si>
    <t>2022-2023</t>
  </si>
  <si>
    <t>Two Year</t>
  </si>
  <si>
    <t>Action:</t>
  </si>
  <si>
    <t>2 yr Non-Participating</t>
  </si>
  <si>
    <t>Eye</t>
  </si>
  <si>
    <t>Research</t>
  </si>
  <si>
    <r>
      <rPr>
        <b/>
        <sz val="12"/>
        <rFont val="Calibri"/>
        <family val="2"/>
        <scheme val="minor"/>
      </rPr>
      <t>Club</t>
    </r>
    <r>
      <rPr>
        <sz val="12"/>
        <rFont val="Calibri"/>
        <family val="2"/>
        <scheme val="minor"/>
      </rPr>
      <t xml:space="preserve"> </t>
    </r>
    <r>
      <rPr>
        <b/>
        <sz val="12"/>
        <rFont val="Calibri"/>
        <family val="2"/>
        <scheme val="minor"/>
      </rPr>
      <t>#</t>
    </r>
  </si>
  <si>
    <r>
      <rPr>
        <b/>
        <sz val="12"/>
        <rFont val="Calibri"/>
        <family val="2"/>
        <scheme val="minor"/>
      </rPr>
      <t>Club</t>
    </r>
    <r>
      <rPr>
        <sz val="12"/>
        <rFont val="Calibri"/>
        <family val="2"/>
        <scheme val="minor"/>
      </rPr>
      <t xml:space="preserve"> </t>
    </r>
    <r>
      <rPr>
        <b/>
        <sz val="12"/>
        <rFont val="Calibri"/>
        <family val="2"/>
        <scheme val="minor"/>
      </rPr>
      <t>Name</t>
    </r>
  </si>
  <si>
    <t>CHAUNCEY DOVER</t>
  </si>
  <si>
    <t>Lions Club</t>
  </si>
  <si>
    <t>IRONTON</t>
  </si>
  <si>
    <t>Follow-up Lions Club</t>
  </si>
  <si>
    <t>SOMERSET</t>
  </si>
  <si>
    <t>Award Eligible Lions Club</t>
  </si>
  <si>
    <t>Eligible for Leadership Plaque in 2022-2023</t>
  </si>
  <si>
    <t>Email sent</t>
  </si>
  <si>
    <t>Participation Rate</t>
  </si>
  <si>
    <t>Total Count Lions Club</t>
  </si>
  <si>
    <t>District OH-7 Trustee:  Lion …</t>
  </si>
  <si>
    <t>(Diabetes)</t>
  </si>
  <si>
    <t>Bryan</t>
  </si>
  <si>
    <t>Neiderhauser</t>
  </si>
  <si>
    <t>Total</t>
  </si>
  <si>
    <t>Fund</t>
  </si>
  <si>
    <t xml:space="preserve">Lion John Doe Smith </t>
  </si>
  <si>
    <t>####</t>
  </si>
  <si>
    <t>###</t>
  </si>
  <si>
    <t>Donor Club</t>
  </si>
  <si>
    <t>&lt;Insert Lines as needed&gt;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</si>
</sst>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[$-409]mmmm\ d\,\ yyyy;@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Dashed">
        <color indexed="64"/>
      </bottom>
      <diagonal/>
    </border>
  </borders>
  <cellStyleXfs count="2">
    <xf numFmtId="0" fontId="0" fillId="0" borderId="0"/>
    <xf numFmtId="0" fontId="2" fillId="0" borderId="0"/>
  </cellStyleXfs>
  <cellXfs count="66">
    <xf numFmtId="0" fontId="0" fillId="0" borderId="0" xfId="0"/>
    <xf numFmtId="0" fontId="5" fillId="0" borderId="0" xfId="0" applyFont="1" applyAlignment="1">
      <alignment horizontal="center"/>
    </xf>
    <xf numFmtId="164" fontId="5" fillId="0" borderId="0" xfId="0" applyNumberFormat="1" applyFont="1" applyAlignment="1">
      <alignment horizontal="center"/>
    </xf>
    <xf numFmtId="0" fontId="3" fillId="0" borderId="0" xfId="1" applyFont="1" applyAlignment="1">
      <alignment horizontal="center" vertical="top" wrapText="1"/>
    </xf>
    <xf numFmtId="0" fontId="6" fillId="0" borderId="0" xfId="0" applyFont="1"/>
    <xf numFmtId="0" fontId="4" fillId="0" borderId="0" xfId="1" applyFont="1" applyAlignment="1">
      <alignment horizontal="center" vertical="top" wrapText="1"/>
    </xf>
    <xf numFmtId="0" fontId="3" fillId="0" borderId="0" xfId="1" applyFont="1" applyAlignment="1">
      <alignment vertical="top" wrapText="1"/>
    </xf>
    <xf numFmtId="15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 vertical="center"/>
    </xf>
    <xf numFmtId="0" fontId="0" fillId="0" borderId="0" xfId="0" quotePrefix="1" applyAlignment="1">
      <alignment horizontal="center"/>
    </xf>
    <xf numFmtId="0" fontId="6" fillId="0" borderId="0" xfId="0" applyFont="1" applyAlignment="1">
      <alignment horizontal="center"/>
    </xf>
    <xf numFmtId="8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/>
    <xf numFmtId="0" fontId="5" fillId="0" borderId="0" xfId="0" applyFont="1" applyAlignment="1">
      <alignment horizontal="center" wrapText="1"/>
    </xf>
    <xf numFmtId="0" fontId="5" fillId="0" borderId="0" xfId="0" applyFont="1"/>
    <xf numFmtId="0" fontId="1" fillId="0" borderId="0" xfId="0" applyFont="1" applyAlignment="1">
      <alignment horizontal="center"/>
    </xf>
    <xf numFmtId="44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7" fillId="0" borderId="0" xfId="0" applyFont="1" applyAlignment="1">
      <alignment horizontal="center"/>
    </xf>
    <xf numFmtId="44" fontId="0" fillId="0" borderId="0" xfId="0" applyNumberFormat="1" applyAlignment="1">
      <alignment horizontal="right"/>
    </xf>
    <xf numFmtId="44" fontId="0" fillId="0" borderId="1" xfId="0" applyNumberFormat="1" applyBorder="1" applyAlignment="1">
      <alignment horizontal="center"/>
    </xf>
    <xf numFmtId="1" fontId="0" fillId="0" borderId="0" xfId="0" applyNumberFormat="1" applyAlignment="1">
      <alignment horizontal="center"/>
    </xf>
    <xf numFmtId="0" fontId="7" fillId="0" borderId="0" xfId="0" quotePrefix="1" applyFont="1" applyAlignment="1">
      <alignment horizontal="center"/>
    </xf>
    <xf numFmtId="0" fontId="6" fillId="0" borderId="0" xfId="1" applyFont="1" applyAlignment="1">
      <alignment horizontal="center" vertical="top" wrapText="1"/>
    </xf>
    <xf numFmtId="0" fontId="6" fillId="0" borderId="0" xfId="1" applyFont="1" applyAlignment="1">
      <alignment vertical="top" wrapText="1"/>
    </xf>
    <xf numFmtId="0" fontId="5" fillId="0" borderId="0" xfId="1" applyFont="1" applyAlignment="1">
      <alignment horizontal="center" vertical="top" wrapText="1"/>
    </xf>
    <xf numFmtId="0" fontId="5" fillId="0" borderId="0" xfId="1" applyFont="1" applyAlignment="1">
      <alignment horizontal="center" vertical="center" wrapText="1"/>
    </xf>
    <xf numFmtId="164" fontId="5" fillId="2" borderId="0" xfId="0" applyNumberFormat="1" applyFont="1" applyFill="1" applyAlignment="1">
      <alignment horizontal="left"/>
    </xf>
    <xf numFmtId="164" fontId="5" fillId="2" borderId="0" xfId="0" applyNumberFormat="1" applyFont="1" applyFill="1" applyAlignment="1">
      <alignment horizontal="center"/>
    </xf>
    <xf numFmtId="0" fontId="3" fillId="2" borderId="0" xfId="1" applyFont="1" applyFill="1" applyAlignment="1">
      <alignment horizontal="center" vertical="top" wrapText="1"/>
    </xf>
    <xf numFmtId="164" fontId="5" fillId="0" borderId="0" xfId="0" applyNumberFormat="1" applyFont="1" applyAlignment="1">
      <alignment horizontal="left"/>
    </xf>
    <xf numFmtId="0" fontId="3" fillId="0" borderId="2" xfId="1" applyFont="1" applyBorder="1" applyAlignment="1">
      <alignment horizontal="center" vertical="top" wrapText="1"/>
    </xf>
    <xf numFmtId="0" fontId="4" fillId="0" borderId="3" xfId="1" applyFont="1" applyBorder="1" applyAlignment="1">
      <alignment horizontal="center" vertical="top" wrapText="1"/>
    </xf>
    <xf numFmtId="0" fontId="5" fillId="0" borderId="3" xfId="0" applyFont="1" applyBorder="1"/>
    <xf numFmtId="0" fontId="4" fillId="0" borderId="0" xfId="1" applyFont="1" applyAlignment="1">
      <alignment vertical="top" wrapText="1"/>
    </xf>
    <xf numFmtId="0" fontId="8" fillId="0" borderId="0" xfId="1" applyFont="1" applyAlignment="1">
      <alignment horizontal="left" vertical="top" wrapText="1"/>
    </xf>
    <xf numFmtId="0" fontId="8" fillId="0" borderId="3" xfId="1" applyFont="1" applyBorder="1" applyAlignment="1">
      <alignment horizontal="left" vertical="top" wrapText="1"/>
    </xf>
    <xf numFmtId="0" fontId="6" fillId="0" borderId="3" xfId="0" applyFont="1" applyBorder="1"/>
    <xf numFmtId="0" fontId="3" fillId="0" borderId="0" xfId="1" applyFont="1" applyAlignment="1">
      <alignment horizontal="left" vertical="top" wrapText="1"/>
    </xf>
    <xf numFmtId="1" fontId="8" fillId="0" borderId="0" xfId="1" applyNumberFormat="1" applyFont="1" applyAlignment="1">
      <alignment horizontal="center" vertical="top" shrinkToFit="1"/>
    </xf>
    <xf numFmtId="44" fontId="0" fillId="0" borderId="3" xfId="0" applyNumberFormat="1" applyBorder="1"/>
    <xf numFmtId="44" fontId="0" fillId="0" borderId="0" xfId="0" applyNumberFormat="1"/>
    <xf numFmtId="44" fontId="0" fillId="2" borderId="3" xfId="0" applyNumberFormat="1" applyFill="1" applyBorder="1"/>
    <xf numFmtId="44" fontId="1" fillId="0" borderId="0" xfId="0" applyNumberFormat="1" applyFont="1"/>
    <xf numFmtId="9" fontId="0" fillId="0" borderId="0" xfId="0" applyNumberFormat="1"/>
    <xf numFmtId="0" fontId="4" fillId="0" borderId="0" xfId="1" applyFont="1" applyAlignment="1">
      <alignment horizontal="left" vertical="top"/>
    </xf>
    <xf numFmtId="44" fontId="6" fillId="0" borderId="0" xfId="0" applyNumberFormat="1" applyFont="1"/>
    <xf numFmtId="1" fontId="6" fillId="0" borderId="0" xfId="0" applyNumberFormat="1" applyFont="1" applyAlignment="1">
      <alignment horizontal="center"/>
    </xf>
    <xf numFmtId="37" fontId="6" fillId="0" borderId="0" xfId="0" applyNumberFormat="1" applyFont="1"/>
    <xf numFmtId="37" fontId="6" fillId="0" borderId="0" xfId="0" applyNumberFormat="1" applyFont="1" applyAlignment="1">
      <alignment horizontal="center"/>
    </xf>
    <xf numFmtId="0" fontId="6" fillId="0" borderId="0" xfId="0" applyFont="1" applyAlignment="1">
      <alignment horizontal="left"/>
    </xf>
    <xf numFmtId="0" fontId="6" fillId="0" borderId="4" xfId="0" applyFont="1" applyBorder="1" applyAlignment="1">
      <alignment horizontal="center"/>
    </xf>
    <xf numFmtId="0" fontId="0" fillId="0" borderId="4" xfId="0" applyBorder="1" applyAlignment="1">
      <alignment horizontal="left"/>
    </xf>
    <xf numFmtId="44" fontId="0" fillId="0" borderId="4" xfId="0" applyNumberFormat="1" applyBorder="1"/>
    <xf numFmtId="1" fontId="0" fillId="0" borderId="4" xfId="0" applyNumberFormat="1" applyBorder="1" applyAlignment="1">
      <alignment horizontal="center"/>
    </xf>
    <xf numFmtId="37" fontId="0" fillId="0" borderId="4" xfId="0" applyNumberFormat="1" applyBorder="1"/>
    <xf numFmtId="37" fontId="0" fillId="0" borderId="4" xfId="0" applyNumberFormat="1" applyBorder="1" applyAlignment="1">
      <alignment horizontal="center"/>
    </xf>
    <xf numFmtId="37" fontId="0" fillId="0" borderId="0" xfId="0" applyNumberFormat="1" applyAlignment="1">
      <alignment horizontal="center"/>
    </xf>
    <xf numFmtId="37" fontId="0" fillId="0" borderId="0" xfId="0" applyNumberFormat="1"/>
    <xf numFmtId="37" fontId="1" fillId="0" borderId="0" xfId="0" applyNumberFormat="1" applyFont="1" applyAlignment="1">
      <alignment horizontal="center"/>
    </xf>
    <xf numFmtId="37" fontId="1" fillId="0" borderId="0" xfId="0" applyNumberFormat="1" applyFont="1"/>
    <xf numFmtId="15" fontId="0" fillId="0" borderId="0" xfId="0" applyNumberFormat="1" applyAlignment="1">
      <alignment horizontal="left"/>
    </xf>
    <xf numFmtId="0" fontId="3" fillId="0" borderId="0" xfId="1" applyFont="1" applyAlignment="1">
      <alignment horizontal="center" vertical="top" wrapText="1"/>
    </xf>
    <xf numFmtId="0" fontId="5" fillId="0" borderId="0" xfId="0" applyFont="1" applyAlignment="1">
      <alignment horizontal="center"/>
    </xf>
  </cellXfs>
  <cellStyles count="2">
    <cellStyle name="Normal" xfId="0" builtinId="0"/>
    <cellStyle name="Normal 2" xfId="1" xr:uid="{AF9F6750-C846-4329-B731-991743DCA1E3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B0EDFA-127C-4890-91A9-54E0DD50BDFE}">
  <sheetPr>
    <pageSetUpPr fitToPage="1"/>
  </sheetPr>
  <dimension ref="A1:S239"/>
  <sheetViews>
    <sheetView tabSelected="1" topLeftCell="B1" zoomScale="80" zoomScaleNormal="80" workbookViewId="0">
      <pane xSplit="8" ySplit="8" topLeftCell="J9" activePane="bottomRight" state="frozen"/>
      <selection activeCell="B1" sqref="B1"/>
      <selection pane="topRight" activeCell="I1" sqref="I1"/>
      <selection pane="bottomLeft" activeCell="B11" sqref="B11"/>
      <selection pane="bottomRight" activeCell="B1" sqref="B1"/>
    </sheetView>
  </sheetViews>
  <sheetFormatPr defaultRowHeight="15" x14ac:dyDescent="0.25"/>
  <cols>
    <col min="1" max="1" width="4.42578125" style="19" bestFit="1" customWidth="1"/>
    <col min="2" max="2" width="4.42578125" style="19" customWidth="1"/>
    <col min="3" max="3" width="12.85546875" style="8" customWidth="1"/>
    <col min="4" max="4" width="5.85546875" style="8" bestFit="1" customWidth="1"/>
    <col min="5" max="5" width="25.28515625" style="8" customWidth="1"/>
    <col min="6" max="6" width="8.42578125" style="8" bestFit="1" customWidth="1"/>
    <col min="7" max="7" width="14.5703125" style="8" bestFit="1" customWidth="1"/>
    <col min="8" max="8" width="7.85546875" style="8" bestFit="1" customWidth="1"/>
    <col min="9" max="9" width="12.140625" style="8" bestFit="1" customWidth="1"/>
    <col min="10" max="10" width="21.7109375" style="8" bestFit="1" customWidth="1"/>
    <col min="11" max="11" width="15.140625" style="8" bestFit="1" customWidth="1"/>
    <col min="12" max="12" width="26.42578125" style="8" customWidth="1"/>
    <col min="13" max="13" width="12" style="8" bestFit="1" customWidth="1"/>
    <col min="14" max="14" width="10.85546875" bestFit="1" customWidth="1"/>
    <col min="15" max="15" width="83" bestFit="1" customWidth="1"/>
    <col min="16" max="16" width="28.140625" bestFit="1" customWidth="1"/>
    <col min="17" max="17" width="41.140625" style="8" bestFit="1" customWidth="1"/>
  </cols>
  <sheetData>
    <row r="1" spans="1:19" x14ac:dyDescent="0.25">
      <c r="C1" s="14"/>
      <c r="D1" s="14"/>
      <c r="E1" s="14" t="s">
        <v>0</v>
      </c>
      <c r="F1" s="14"/>
      <c r="G1" s="14"/>
      <c r="H1" s="14"/>
      <c r="I1" s="14"/>
      <c r="J1" s="14"/>
      <c r="K1" s="14"/>
      <c r="L1" s="14"/>
      <c r="M1" s="14"/>
      <c r="Q1" s="14"/>
    </row>
    <row r="2" spans="1:19" ht="15.75" x14ac:dyDescent="0.25">
      <c r="D2" s="25"/>
      <c r="F2" s="25"/>
      <c r="G2" s="25"/>
      <c r="H2" s="1" t="s">
        <v>1</v>
      </c>
      <c r="I2" s="25"/>
      <c r="J2" s="2">
        <f ca="1">NOW()</f>
        <v>44973.316282638887</v>
      </c>
      <c r="K2" s="25"/>
      <c r="L2" s="25"/>
      <c r="M2" s="25"/>
      <c r="N2" s="26"/>
      <c r="O2" s="26"/>
      <c r="P2" s="26"/>
      <c r="Q2" s="25"/>
      <c r="R2" s="26"/>
      <c r="S2" s="26"/>
    </row>
    <row r="3" spans="1:19" ht="15.75" x14ac:dyDescent="0.25">
      <c r="D3" s="27"/>
      <c r="E3" s="1"/>
      <c r="F3" s="27"/>
      <c r="G3" s="27"/>
      <c r="H3" s="27"/>
      <c r="I3" s="27"/>
      <c r="J3" s="27"/>
      <c r="K3" s="27"/>
      <c r="L3" s="27"/>
      <c r="M3" s="27"/>
      <c r="N3" s="27"/>
      <c r="O3" s="25"/>
      <c r="P3" s="1"/>
      <c r="Q3" s="27"/>
      <c r="R3" s="4"/>
      <c r="S3" s="1"/>
    </row>
    <row r="4" spans="1:19" ht="15.75" x14ac:dyDescent="0.25">
      <c r="C4" s="11"/>
      <c r="D4" s="27"/>
      <c r="E4" s="1" t="s">
        <v>2</v>
      </c>
      <c r="F4" s="1"/>
      <c r="G4" s="1"/>
      <c r="H4" s="27"/>
      <c r="I4" s="27"/>
      <c r="J4" s="27"/>
      <c r="K4" s="1"/>
      <c r="L4" s="27"/>
      <c r="M4" s="27"/>
      <c r="N4" s="4"/>
      <c r="O4" s="4"/>
      <c r="P4" s="1"/>
      <c r="Q4" s="27"/>
      <c r="R4" s="4"/>
      <c r="S4" s="4"/>
    </row>
    <row r="5" spans="1:19" ht="31.5" customHeight="1" x14ac:dyDescent="0.25">
      <c r="A5" s="8" t="s">
        <v>19</v>
      </c>
      <c r="B5" s="8"/>
      <c r="C5" s="28" t="s">
        <v>8</v>
      </c>
      <c r="D5" s="1" t="s">
        <v>20</v>
      </c>
      <c r="E5" s="28" t="s">
        <v>9</v>
      </c>
      <c r="F5" s="9" t="s">
        <v>3</v>
      </c>
      <c r="G5" s="9" t="s">
        <v>7</v>
      </c>
      <c r="H5" s="9" t="s">
        <v>4</v>
      </c>
      <c r="I5" s="28" t="s">
        <v>6</v>
      </c>
      <c r="J5" s="9" t="s">
        <v>10</v>
      </c>
      <c r="K5" s="1" t="s">
        <v>12</v>
      </c>
      <c r="L5" s="1" t="s">
        <v>13</v>
      </c>
      <c r="M5" s="15" t="s">
        <v>23</v>
      </c>
      <c r="N5" s="16" t="s">
        <v>17</v>
      </c>
      <c r="O5" s="16" t="s">
        <v>21</v>
      </c>
      <c r="P5" s="16" t="s">
        <v>31</v>
      </c>
      <c r="Q5" s="28" t="s">
        <v>11</v>
      </c>
      <c r="R5" s="4"/>
      <c r="S5" s="4"/>
    </row>
    <row r="6" spans="1:19" x14ac:dyDescent="0.25">
      <c r="A6" s="19">
        <v>2</v>
      </c>
      <c r="C6" s="7">
        <v>44851</v>
      </c>
      <c r="D6" s="8" t="s">
        <v>19</v>
      </c>
      <c r="E6" s="8" t="s">
        <v>66</v>
      </c>
      <c r="F6" s="8" t="s">
        <v>65</v>
      </c>
      <c r="G6" s="7">
        <v>44849</v>
      </c>
      <c r="H6" s="8" t="s">
        <v>5</v>
      </c>
      <c r="I6" s="21">
        <v>200</v>
      </c>
      <c r="J6" s="8" t="s">
        <v>28</v>
      </c>
      <c r="K6" s="7">
        <v>44865</v>
      </c>
      <c r="L6" s="8" t="s">
        <v>14</v>
      </c>
      <c r="M6" s="10" t="s">
        <v>15</v>
      </c>
      <c r="N6" s="10" t="s">
        <v>22</v>
      </c>
      <c r="O6" s="13"/>
    </row>
    <row r="7" spans="1:19" x14ac:dyDescent="0.25">
      <c r="A7" s="19">
        <v>4</v>
      </c>
      <c r="C7" s="7">
        <v>44851</v>
      </c>
      <c r="G7" s="7">
        <v>44848</v>
      </c>
      <c r="H7" s="8" t="s">
        <v>5</v>
      </c>
      <c r="I7" s="21">
        <v>1200</v>
      </c>
      <c r="J7" s="8" t="s">
        <v>28</v>
      </c>
      <c r="K7" s="7">
        <v>44865</v>
      </c>
      <c r="L7" s="8" t="s">
        <v>32</v>
      </c>
      <c r="M7" s="8" t="s">
        <v>27</v>
      </c>
      <c r="N7" s="10" t="s">
        <v>27</v>
      </c>
      <c r="O7" s="13"/>
      <c r="P7" s="13" t="s">
        <v>30</v>
      </c>
    </row>
    <row r="8" spans="1:19" x14ac:dyDescent="0.25">
      <c r="A8" s="19">
        <v>7</v>
      </c>
      <c r="C8" s="7">
        <v>44856</v>
      </c>
      <c r="G8" s="7">
        <v>44848</v>
      </c>
      <c r="H8" s="8" t="s">
        <v>5</v>
      </c>
      <c r="I8" s="21">
        <v>1200</v>
      </c>
      <c r="J8" s="8" t="s">
        <v>29</v>
      </c>
      <c r="K8" s="7">
        <v>44865</v>
      </c>
      <c r="L8" s="8" t="s">
        <v>33</v>
      </c>
      <c r="M8" s="8" t="s">
        <v>27</v>
      </c>
      <c r="N8" s="8" t="s">
        <v>27</v>
      </c>
      <c r="O8" s="13"/>
      <c r="P8" s="13" t="s">
        <v>30</v>
      </c>
    </row>
    <row r="9" spans="1:19" x14ac:dyDescent="0.25">
      <c r="C9" s="7">
        <v>44881</v>
      </c>
      <c r="G9" s="7">
        <v>44871</v>
      </c>
      <c r="H9" s="8" t="s">
        <v>5</v>
      </c>
      <c r="I9" s="21">
        <v>500</v>
      </c>
      <c r="J9" s="8" t="s">
        <v>28</v>
      </c>
      <c r="K9" s="7">
        <v>44885</v>
      </c>
      <c r="L9" s="24" t="s">
        <v>34</v>
      </c>
      <c r="M9" s="24" t="s">
        <v>27</v>
      </c>
      <c r="N9" s="24" t="s">
        <v>35</v>
      </c>
      <c r="O9" s="13"/>
      <c r="P9" s="8"/>
      <c r="Q9"/>
    </row>
    <row r="10" spans="1:19" x14ac:dyDescent="0.25">
      <c r="C10" s="7">
        <v>44883</v>
      </c>
      <c r="G10" s="7">
        <v>44872</v>
      </c>
      <c r="H10" s="8" t="s">
        <v>5</v>
      </c>
      <c r="I10" s="21">
        <v>500</v>
      </c>
      <c r="J10" s="8" t="s">
        <v>29</v>
      </c>
      <c r="K10" s="7">
        <v>44885</v>
      </c>
      <c r="L10" s="24" t="s">
        <v>29</v>
      </c>
      <c r="M10" s="24" t="s">
        <v>27</v>
      </c>
      <c r="N10" s="24"/>
      <c r="O10" s="13"/>
      <c r="P10" s="8"/>
      <c r="Q10"/>
    </row>
    <row r="11" spans="1:19" x14ac:dyDescent="0.25">
      <c r="C11" s="7">
        <v>44883</v>
      </c>
      <c r="G11" s="7">
        <v>44873</v>
      </c>
      <c r="H11" s="8" t="s">
        <v>5</v>
      </c>
      <c r="I11" s="21">
        <v>100</v>
      </c>
      <c r="J11" s="8" t="s">
        <v>29</v>
      </c>
      <c r="K11" s="7">
        <v>44885</v>
      </c>
      <c r="L11" s="24" t="s">
        <v>14</v>
      </c>
      <c r="M11" s="24"/>
      <c r="N11" s="24"/>
      <c r="O11" s="13"/>
      <c r="P11" s="8"/>
      <c r="Q11"/>
    </row>
    <row r="12" spans="1:19" x14ac:dyDescent="0.25">
      <c r="C12" s="63" t="s">
        <v>67</v>
      </c>
      <c r="G12" s="7"/>
      <c r="I12" s="21"/>
      <c r="L12" s="20"/>
      <c r="N12" s="8"/>
    </row>
    <row r="13" spans="1:19" x14ac:dyDescent="0.25">
      <c r="H13" s="17" t="s">
        <v>18</v>
      </c>
      <c r="I13" s="12"/>
    </row>
    <row r="14" spans="1:19" x14ac:dyDescent="0.25">
      <c r="H14" s="8" t="s">
        <v>5</v>
      </c>
      <c r="I14" s="18">
        <f>SUMIF(H6:H12,"OLERF",I6:I12)</f>
        <v>3700</v>
      </c>
      <c r="N14" s="8"/>
    </row>
    <row r="15" spans="1:19" x14ac:dyDescent="0.25">
      <c r="I15" s="12"/>
    </row>
    <row r="16" spans="1:19" x14ac:dyDescent="0.25">
      <c r="H16" s="19" t="s">
        <v>24</v>
      </c>
      <c r="I16" s="18">
        <f>SUMIF(J6:J12,"Bryan Diabetes",I6:I12)</f>
        <v>1800</v>
      </c>
    </row>
    <row r="17" spans="8:9" x14ac:dyDescent="0.25">
      <c r="H17" s="19" t="s">
        <v>25</v>
      </c>
      <c r="I17" s="18">
        <f>SUMIF(J6:J12,"General",I6:I12)</f>
        <v>1900</v>
      </c>
    </row>
    <row r="18" spans="8:9" x14ac:dyDescent="0.25">
      <c r="H18" s="19" t="s">
        <v>16</v>
      </c>
      <c r="I18" s="18">
        <f>SUMIF(J6:J12,"Endowment",I6:I12)</f>
        <v>0</v>
      </c>
    </row>
    <row r="19" spans="8:9" x14ac:dyDescent="0.25">
      <c r="H19" s="19" t="s">
        <v>26</v>
      </c>
      <c r="I19" s="22">
        <f>SUMIF(J6:J12,"Fellowship",I6:I12)</f>
        <v>0</v>
      </c>
    </row>
    <row r="20" spans="8:9" x14ac:dyDescent="0.25">
      <c r="I20" s="12"/>
    </row>
    <row r="21" spans="8:9" x14ac:dyDescent="0.25">
      <c r="I21" s="18">
        <f>SUM(I16:I20)</f>
        <v>3700</v>
      </c>
    </row>
    <row r="22" spans="8:9" x14ac:dyDescent="0.25">
      <c r="I22" s="12"/>
    </row>
    <row r="23" spans="8:9" x14ac:dyDescent="0.25">
      <c r="I23" s="12"/>
    </row>
    <row r="24" spans="8:9" x14ac:dyDescent="0.25">
      <c r="I24" s="12"/>
    </row>
    <row r="25" spans="8:9" x14ac:dyDescent="0.25">
      <c r="I25" s="12"/>
    </row>
    <row r="26" spans="8:9" x14ac:dyDescent="0.25">
      <c r="I26" s="12"/>
    </row>
    <row r="27" spans="8:9" x14ac:dyDescent="0.25">
      <c r="I27" s="12"/>
    </row>
    <row r="28" spans="8:9" x14ac:dyDescent="0.25">
      <c r="I28" s="12"/>
    </row>
    <row r="29" spans="8:9" x14ac:dyDescent="0.25">
      <c r="I29" s="12"/>
    </row>
    <row r="30" spans="8:9" x14ac:dyDescent="0.25">
      <c r="I30" s="12"/>
    </row>
    <row r="31" spans="8:9" x14ac:dyDescent="0.25">
      <c r="I31" s="12"/>
    </row>
    <row r="32" spans="8:9" x14ac:dyDescent="0.25">
      <c r="I32" s="12"/>
    </row>
    <row r="33" spans="9:9" x14ac:dyDescent="0.25">
      <c r="I33" s="12"/>
    </row>
    <row r="34" spans="9:9" x14ac:dyDescent="0.25">
      <c r="I34" s="12"/>
    </row>
    <row r="35" spans="9:9" x14ac:dyDescent="0.25">
      <c r="I35" s="12"/>
    </row>
    <row r="36" spans="9:9" x14ac:dyDescent="0.25">
      <c r="I36" s="12"/>
    </row>
    <row r="37" spans="9:9" x14ac:dyDescent="0.25">
      <c r="I37" s="12"/>
    </row>
    <row r="38" spans="9:9" x14ac:dyDescent="0.25">
      <c r="I38" s="12"/>
    </row>
    <row r="39" spans="9:9" x14ac:dyDescent="0.25">
      <c r="I39" s="12"/>
    </row>
    <row r="40" spans="9:9" x14ac:dyDescent="0.25">
      <c r="I40" s="12"/>
    </row>
    <row r="41" spans="9:9" x14ac:dyDescent="0.25">
      <c r="I41" s="12"/>
    </row>
    <row r="42" spans="9:9" x14ac:dyDescent="0.25">
      <c r="I42" s="12"/>
    </row>
    <row r="43" spans="9:9" x14ac:dyDescent="0.25">
      <c r="I43" s="12"/>
    </row>
    <row r="44" spans="9:9" x14ac:dyDescent="0.25">
      <c r="I44" s="12"/>
    </row>
    <row r="45" spans="9:9" x14ac:dyDescent="0.25">
      <c r="I45" s="12"/>
    </row>
    <row r="46" spans="9:9" x14ac:dyDescent="0.25">
      <c r="I46" s="12"/>
    </row>
    <row r="47" spans="9:9" x14ac:dyDescent="0.25">
      <c r="I47" s="12"/>
    </row>
    <row r="48" spans="9:9" x14ac:dyDescent="0.25">
      <c r="I48" s="12"/>
    </row>
    <row r="49" spans="9:9" x14ac:dyDescent="0.25">
      <c r="I49" s="12"/>
    </row>
    <row r="50" spans="9:9" x14ac:dyDescent="0.25">
      <c r="I50" s="12"/>
    </row>
    <row r="51" spans="9:9" x14ac:dyDescent="0.25">
      <c r="I51" s="12"/>
    </row>
    <row r="52" spans="9:9" x14ac:dyDescent="0.25">
      <c r="I52" s="12"/>
    </row>
    <row r="53" spans="9:9" x14ac:dyDescent="0.25">
      <c r="I53" s="12"/>
    </row>
    <row r="54" spans="9:9" x14ac:dyDescent="0.25">
      <c r="I54" s="12"/>
    </row>
    <row r="55" spans="9:9" x14ac:dyDescent="0.25">
      <c r="I55" s="12"/>
    </row>
    <row r="56" spans="9:9" x14ac:dyDescent="0.25">
      <c r="I56" s="12"/>
    </row>
    <row r="57" spans="9:9" x14ac:dyDescent="0.25">
      <c r="I57" s="12"/>
    </row>
    <row r="58" spans="9:9" x14ac:dyDescent="0.25">
      <c r="I58" s="12"/>
    </row>
    <row r="59" spans="9:9" x14ac:dyDescent="0.25">
      <c r="I59" s="12"/>
    </row>
    <row r="60" spans="9:9" x14ac:dyDescent="0.25">
      <c r="I60" s="12"/>
    </row>
    <row r="61" spans="9:9" x14ac:dyDescent="0.25">
      <c r="I61" s="12"/>
    </row>
    <row r="62" spans="9:9" x14ac:dyDescent="0.25">
      <c r="I62" s="12"/>
    </row>
    <row r="63" spans="9:9" x14ac:dyDescent="0.25">
      <c r="I63" s="12"/>
    </row>
    <row r="64" spans="9:9" x14ac:dyDescent="0.25">
      <c r="I64" s="12"/>
    </row>
    <row r="65" spans="9:9" x14ac:dyDescent="0.25">
      <c r="I65" s="12"/>
    </row>
    <row r="66" spans="9:9" x14ac:dyDescent="0.25">
      <c r="I66" s="12"/>
    </row>
    <row r="67" spans="9:9" x14ac:dyDescent="0.25">
      <c r="I67" s="12"/>
    </row>
    <row r="68" spans="9:9" x14ac:dyDescent="0.25">
      <c r="I68" s="12"/>
    </row>
    <row r="69" spans="9:9" x14ac:dyDescent="0.25">
      <c r="I69" s="12"/>
    </row>
    <row r="70" spans="9:9" x14ac:dyDescent="0.25">
      <c r="I70" s="12"/>
    </row>
    <row r="71" spans="9:9" x14ac:dyDescent="0.25">
      <c r="I71" s="12"/>
    </row>
    <row r="72" spans="9:9" x14ac:dyDescent="0.25">
      <c r="I72" s="12"/>
    </row>
    <row r="73" spans="9:9" x14ac:dyDescent="0.25">
      <c r="I73" s="12"/>
    </row>
    <row r="74" spans="9:9" x14ac:dyDescent="0.25">
      <c r="I74" s="12"/>
    </row>
    <row r="75" spans="9:9" x14ac:dyDescent="0.25">
      <c r="I75" s="12"/>
    </row>
    <row r="76" spans="9:9" x14ac:dyDescent="0.25">
      <c r="I76" s="12"/>
    </row>
    <row r="77" spans="9:9" x14ac:dyDescent="0.25">
      <c r="I77" s="12"/>
    </row>
    <row r="78" spans="9:9" x14ac:dyDescent="0.25">
      <c r="I78" s="12"/>
    </row>
    <row r="79" spans="9:9" x14ac:dyDescent="0.25">
      <c r="I79" s="12"/>
    </row>
    <row r="80" spans="9:9" x14ac:dyDescent="0.25">
      <c r="I80" s="12"/>
    </row>
    <row r="81" spans="9:9" x14ac:dyDescent="0.25">
      <c r="I81" s="12"/>
    </row>
    <row r="82" spans="9:9" x14ac:dyDescent="0.25">
      <c r="I82" s="12"/>
    </row>
    <row r="83" spans="9:9" x14ac:dyDescent="0.25">
      <c r="I83" s="12"/>
    </row>
    <row r="84" spans="9:9" x14ac:dyDescent="0.25">
      <c r="I84" s="12"/>
    </row>
    <row r="85" spans="9:9" x14ac:dyDescent="0.25">
      <c r="I85" s="12"/>
    </row>
    <row r="86" spans="9:9" x14ac:dyDescent="0.25">
      <c r="I86" s="12"/>
    </row>
    <row r="87" spans="9:9" x14ac:dyDescent="0.25">
      <c r="I87" s="12"/>
    </row>
    <row r="88" spans="9:9" x14ac:dyDescent="0.25">
      <c r="I88" s="12"/>
    </row>
    <row r="89" spans="9:9" x14ac:dyDescent="0.25">
      <c r="I89" s="12"/>
    </row>
    <row r="90" spans="9:9" x14ac:dyDescent="0.25">
      <c r="I90" s="12"/>
    </row>
    <row r="91" spans="9:9" x14ac:dyDescent="0.25">
      <c r="I91" s="12"/>
    </row>
    <row r="92" spans="9:9" x14ac:dyDescent="0.25">
      <c r="I92" s="12"/>
    </row>
    <row r="93" spans="9:9" x14ac:dyDescent="0.25">
      <c r="I93" s="12"/>
    </row>
    <row r="94" spans="9:9" x14ac:dyDescent="0.25">
      <c r="I94" s="12"/>
    </row>
    <row r="95" spans="9:9" x14ac:dyDescent="0.25">
      <c r="I95" s="12"/>
    </row>
    <row r="96" spans="9:9" x14ac:dyDescent="0.25">
      <c r="I96" s="12"/>
    </row>
    <row r="97" spans="9:9" x14ac:dyDescent="0.25">
      <c r="I97" s="12"/>
    </row>
    <row r="98" spans="9:9" x14ac:dyDescent="0.25">
      <c r="I98" s="12"/>
    </row>
    <row r="99" spans="9:9" x14ac:dyDescent="0.25">
      <c r="I99" s="12"/>
    </row>
    <row r="100" spans="9:9" x14ac:dyDescent="0.25">
      <c r="I100" s="12"/>
    </row>
    <row r="101" spans="9:9" x14ac:dyDescent="0.25">
      <c r="I101" s="12"/>
    </row>
    <row r="102" spans="9:9" x14ac:dyDescent="0.25">
      <c r="I102" s="12"/>
    </row>
    <row r="103" spans="9:9" x14ac:dyDescent="0.25">
      <c r="I103" s="12"/>
    </row>
    <row r="104" spans="9:9" x14ac:dyDescent="0.25">
      <c r="I104" s="12"/>
    </row>
    <row r="105" spans="9:9" x14ac:dyDescent="0.25">
      <c r="I105" s="12"/>
    </row>
    <row r="106" spans="9:9" x14ac:dyDescent="0.25">
      <c r="I106" s="12"/>
    </row>
    <row r="107" spans="9:9" x14ac:dyDescent="0.25">
      <c r="I107" s="12"/>
    </row>
    <row r="108" spans="9:9" x14ac:dyDescent="0.25">
      <c r="I108" s="12"/>
    </row>
    <row r="109" spans="9:9" x14ac:dyDescent="0.25">
      <c r="I109" s="12"/>
    </row>
    <row r="110" spans="9:9" x14ac:dyDescent="0.25">
      <c r="I110" s="12"/>
    </row>
    <row r="111" spans="9:9" x14ac:dyDescent="0.25">
      <c r="I111" s="12"/>
    </row>
    <row r="112" spans="9:9" x14ac:dyDescent="0.25">
      <c r="I112" s="12"/>
    </row>
    <row r="113" spans="9:9" x14ac:dyDescent="0.25">
      <c r="I113" s="12"/>
    </row>
    <row r="114" spans="9:9" x14ac:dyDescent="0.25">
      <c r="I114" s="12"/>
    </row>
    <row r="115" spans="9:9" x14ac:dyDescent="0.25">
      <c r="I115" s="12"/>
    </row>
    <row r="116" spans="9:9" x14ac:dyDescent="0.25">
      <c r="I116" s="12"/>
    </row>
    <row r="117" spans="9:9" x14ac:dyDescent="0.25">
      <c r="I117" s="12"/>
    </row>
    <row r="118" spans="9:9" x14ac:dyDescent="0.25">
      <c r="I118" s="12"/>
    </row>
    <row r="119" spans="9:9" x14ac:dyDescent="0.25">
      <c r="I119" s="12"/>
    </row>
    <row r="120" spans="9:9" x14ac:dyDescent="0.25">
      <c r="I120" s="12"/>
    </row>
    <row r="121" spans="9:9" x14ac:dyDescent="0.25">
      <c r="I121" s="12"/>
    </row>
    <row r="122" spans="9:9" x14ac:dyDescent="0.25">
      <c r="I122" s="12"/>
    </row>
    <row r="123" spans="9:9" x14ac:dyDescent="0.25">
      <c r="I123" s="12"/>
    </row>
    <row r="124" spans="9:9" x14ac:dyDescent="0.25">
      <c r="I124" s="12"/>
    </row>
    <row r="125" spans="9:9" x14ac:dyDescent="0.25">
      <c r="I125" s="12"/>
    </row>
    <row r="126" spans="9:9" x14ac:dyDescent="0.25">
      <c r="I126" s="12"/>
    </row>
    <row r="127" spans="9:9" x14ac:dyDescent="0.25">
      <c r="I127" s="12"/>
    </row>
    <row r="128" spans="9:9" x14ac:dyDescent="0.25">
      <c r="I128" s="12"/>
    </row>
    <row r="129" spans="9:9" x14ac:dyDescent="0.25">
      <c r="I129" s="12"/>
    </row>
    <row r="130" spans="9:9" x14ac:dyDescent="0.25">
      <c r="I130" s="12"/>
    </row>
    <row r="131" spans="9:9" x14ac:dyDescent="0.25">
      <c r="I131" s="12"/>
    </row>
    <row r="132" spans="9:9" x14ac:dyDescent="0.25">
      <c r="I132" s="12"/>
    </row>
    <row r="133" spans="9:9" x14ac:dyDescent="0.25">
      <c r="I133" s="12"/>
    </row>
    <row r="134" spans="9:9" x14ac:dyDescent="0.25">
      <c r="I134" s="12"/>
    </row>
    <row r="135" spans="9:9" x14ac:dyDescent="0.25">
      <c r="I135" s="12"/>
    </row>
    <row r="136" spans="9:9" x14ac:dyDescent="0.25">
      <c r="I136" s="12"/>
    </row>
    <row r="137" spans="9:9" x14ac:dyDescent="0.25">
      <c r="I137" s="12"/>
    </row>
    <row r="138" spans="9:9" x14ac:dyDescent="0.25">
      <c r="I138" s="12"/>
    </row>
    <row r="139" spans="9:9" x14ac:dyDescent="0.25">
      <c r="I139" s="12"/>
    </row>
    <row r="140" spans="9:9" x14ac:dyDescent="0.25">
      <c r="I140" s="12"/>
    </row>
    <row r="141" spans="9:9" x14ac:dyDescent="0.25">
      <c r="I141" s="12"/>
    </row>
    <row r="142" spans="9:9" x14ac:dyDescent="0.25">
      <c r="I142" s="12"/>
    </row>
    <row r="143" spans="9:9" x14ac:dyDescent="0.25">
      <c r="I143" s="12"/>
    </row>
    <row r="144" spans="9:9" x14ac:dyDescent="0.25">
      <c r="I144" s="12"/>
    </row>
    <row r="145" spans="9:9" x14ac:dyDescent="0.25">
      <c r="I145" s="12"/>
    </row>
    <row r="146" spans="9:9" x14ac:dyDescent="0.25">
      <c r="I146" s="12"/>
    </row>
    <row r="147" spans="9:9" x14ac:dyDescent="0.25">
      <c r="I147" s="12"/>
    </row>
    <row r="148" spans="9:9" x14ac:dyDescent="0.25">
      <c r="I148" s="12"/>
    </row>
    <row r="149" spans="9:9" x14ac:dyDescent="0.25">
      <c r="I149" s="12"/>
    </row>
    <row r="150" spans="9:9" x14ac:dyDescent="0.25">
      <c r="I150" s="12"/>
    </row>
    <row r="151" spans="9:9" x14ac:dyDescent="0.25">
      <c r="I151" s="12"/>
    </row>
    <row r="152" spans="9:9" x14ac:dyDescent="0.25">
      <c r="I152" s="12"/>
    </row>
    <row r="153" spans="9:9" x14ac:dyDescent="0.25">
      <c r="I153" s="12"/>
    </row>
    <row r="154" spans="9:9" x14ac:dyDescent="0.25">
      <c r="I154" s="12"/>
    </row>
    <row r="155" spans="9:9" x14ac:dyDescent="0.25">
      <c r="I155" s="12"/>
    </row>
    <row r="156" spans="9:9" x14ac:dyDescent="0.25">
      <c r="I156" s="12"/>
    </row>
    <row r="157" spans="9:9" x14ac:dyDescent="0.25">
      <c r="I157" s="12"/>
    </row>
    <row r="158" spans="9:9" x14ac:dyDescent="0.25">
      <c r="I158" s="12"/>
    </row>
    <row r="159" spans="9:9" x14ac:dyDescent="0.25">
      <c r="I159" s="12"/>
    </row>
    <row r="160" spans="9:9" x14ac:dyDescent="0.25">
      <c r="I160" s="12"/>
    </row>
    <row r="161" spans="9:9" x14ac:dyDescent="0.25">
      <c r="I161" s="12"/>
    </row>
    <row r="162" spans="9:9" x14ac:dyDescent="0.25">
      <c r="I162" s="12"/>
    </row>
    <row r="163" spans="9:9" x14ac:dyDescent="0.25">
      <c r="I163" s="12"/>
    </row>
    <row r="164" spans="9:9" x14ac:dyDescent="0.25">
      <c r="I164" s="12"/>
    </row>
    <row r="165" spans="9:9" x14ac:dyDescent="0.25">
      <c r="I165" s="12"/>
    </row>
    <row r="166" spans="9:9" x14ac:dyDescent="0.25">
      <c r="I166" s="12"/>
    </row>
    <row r="167" spans="9:9" x14ac:dyDescent="0.25">
      <c r="I167" s="12"/>
    </row>
    <row r="168" spans="9:9" x14ac:dyDescent="0.25">
      <c r="I168" s="12"/>
    </row>
    <row r="169" spans="9:9" x14ac:dyDescent="0.25">
      <c r="I169" s="12"/>
    </row>
    <row r="170" spans="9:9" x14ac:dyDescent="0.25">
      <c r="I170" s="12"/>
    </row>
    <row r="171" spans="9:9" x14ac:dyDescent="0.25">
      <c r="I171" s="12"/>
    </row>
    <row r="172" spans="9:9" x14ac:dyDescent="0.25">
      <c r="I172" s="12"/>
    </row>
    <row r="173" spans="9:9" x14ac:dyDescent="0.25">
      <c r="I173" s="12"/>
    </row>
    <row r="174" spans="9:9" x14ac:dyDescent="0.25">
      <c r="I174" s="12"/>
    </row>
    <row r="175" spans="9:9" x14ac:dyDescent="0.25">
      <c r="I175" s="12"/>
    </row>
    <row r="176" spans="9:9" x14ac:dyDescent="0.25">
      <c r="I176" s="12"/>
    </row>
    <row r="177" spans="9:9" x14ac:dyDescent="0.25">
      <c r="I177" s="12"/>
    </row>
    <row r="178" spans="9:9" x14ac:dyDescent="0.25">
      <c r="I178" s="12"/>
    </row>
    <row r="179" spans="9:9" x14ac:dyDescent="0.25">
      <c r="I179" s="12"/>
    </row>
    <row r="180" spans="9:9" x14ac:dyDescent="0.25">
      <c r="I180" s="12"/>
    </row>
    <row r="181" spans="9:9" x14ac:dyDescent="0.25">
      <c r="I181" s="12"/>
    </row>
    <row r="182" spans="9:9" x14ac:dyDescent="0.25">
      <c r="I182" s="12"/>
    </row>
    <row r="183" spans="9:9" x14ac:dyDescent="0.25">
      <c r="I183" s="12"/>
    </row>
    <row r="184" spans="9:9" x14ac:dyDescent="0.25">
      <c r="I184" s="12"/>
    </row>
    <row r="185" spans="9:9" x14ac:dyDescent="0.25">
      <c r="I185" s="12"/>
    </row>
    <row r="186" spans="9:9" x14ac:dyDescent="0.25">
      <c r="I186" s="12"/>
    </row>
    <row r="187" spans="9:9" x14ac:dyDescent="0.25">
      <c r="I187" s="12"/>
    </row>
    <row r="188" spans="9:9" x14ac:dyDescent="0.25">
      <c r="I188" s="12"/>
    </row>
    <row r="189" spans="9:9" x14ac:dyDescent="0.25">
      <c r="I189" s="12"/>
    </row>
    <row r="190" spans="9:9" x14ac:dyDescent="0.25">
      <c r="I190" s="12"/>
    </row>
    <row r="191" spans="9:9" x14ac:dyDescent="0.25">
      <c r="I191" s="12"/>
    </row>
    <row r="192" spans="9:9" x14ac:dyDescent="0.25">
      <c r="I192" s="12"/>
    </row>
    <row r="193" spans="9:9" x14ac:dyDescent="0.25">
      <c r="I193" s="12"/>
    </row>
    <row r="194" spans="9:9" x14ac:dyDescent="0.25">
      <c r="I194" s="12"/>
    </row>
    <row r="195" spans="9:9" x14ac:dyDescent="0.25">
      <c r="I195" s="12"/>
    </row>
    <row r="196" spans="9:9" x14ac:dyDescent="0.25">
      <c r="I196" s="12"/>
    </row>
    <row r="197" spans="9:9" x14ac:dyDescent="0.25">
      <c r="I197" s="12"/>
    </row>
    <row r="198" spans="9:9" x14ac:dyDescent="0.25">
      <c r="I198" s="12"/>
    </row>
    <row r="199" spans="9:9" x14ac:dyDescent="0.25">
      <c r="I199" s="12"/>
    </row>
    <row r="200" spans="9:9" x14ac:dyDescent="0.25">
      <c r="I200" s="12"/>
    </row>
    <row r="201" spans="9:9" x14ac:dyDescent="0.25">
      <c r="I201" s="12"/>
    </row>
    <row r="202" spans="9:9" x14ac:dyDescent="0.25">
      <c r="I202" s="12"/>
    </row>
    <row r="203" spans="9:9" x14ac:dyDescent="0.25">
      <c r="I203" s="12"/>
    </row>
    <row r="204" spans="9:9" x14ac:dyDescent="0.25">
      <c r="I204" s="12"/>
    </row>
    <row r="205" spans="9:9" x14ac:dyDescent="0.25">
      <c r="I205" s="12"/>
    </row>
    <row r="206" spans="9:9" x14ac:dyDescent="0.25">
      <c r="I206" s="12"/>
    </row>
    <row r="207" spans="9:9" x14ac:dyDescent="0.25">
      <c r="I207" s="12"/>
    </row>
    <row r="208" spans="9:9" x14ac:dyDescent="0.25">
      <c r="I208" s="12"/>
    </row>
    <row r="209" spans="9:9" x14ac:dyDescent="0.25">
      <c r="I209" s="12"/>
    </row>
    <row r="210" spans="9:9" x14ac:dyDescent="0.25">
      <c r="I210" s="12"/>
    </row>
    <row r="211" spans="9:9" x14ac:dyDescent="0.25">
      <c r="I211" s="12"/>
    </row>
    <row r="212" spans="9:9" x14ac:dyDescent="0.25">
      <c r="I212" s="12"/>
    </row>
    <row r="213" spans="9:9" x14ac:dyDescent="0.25">
      <c r="I213" s="12"/>
    </row>
    <row r="214" spans="9:9" x14ac:dyDescent="0.25">
      <c r="I214" s="12"/>
    </row>
    <row r="215" spans="9:9" x14ac:dyDescent="0.25">
      <c r="I215" s="12"/>
    </row>
    <row r="216" spans="9:9" x14ac:dyDescent="0.25">
      <c r="I216" s="12"/>
    </row>
    <row r="217" spans="9:9" x14ac:dyDescent="0.25">
      <c r="I217" s="12"/>
    </row>
    <row r="218" spans="9:9" x14ac:dyDescent="0.25">
      <c r="I218" s="12"/>
    </row>
    <row r="219" spans="9:9" x14ac:dyDescent="0.25">
      <c r="I219" s="12"/>
    </row>
    <row r="220" spans="9:9" x14ac:dyDescent="0.25">
      <c r="I220" s="12"/>
    </row>
    <row r="221" spans="9:9" x14ac:dyDescent="0.25">
      <c r="I221" s="12"/>
    </row>
    <row r="222" spans="9:9" x14ac:dyDescent="0.25">
      <c r="I222" s="12"/>
    </row>
    <row r="223" spans="9:9" x14ac:dyDescent="0.25">
      <c r="I223" s="12"/>
    </row>
    <row r="224" spans="9:9" x14ac:dyDescent="0.25">
      <c r="I224" s="12"/>
    </row>
    <row r="225" spans="9:9" x14ac:dyDescent="0.25">
      <c r="I225" s="12"/>
    </row>
    <row r="226" spans="9:9" x14ac:dyDescent="0.25">
      <c r="I226" s="12"/>
    </row>
    <row r="227" spans="9:9" x14ac:dyDescent="0.25">
      <c r="I227" s="12"/>
    </row>
    <row r="228" spans="9:9" x14ac:dyDescent="0.25">
      <c r="I228" s="12"/>
    </row>
    <row r="229" spans="9:9" x14ac:dyDescent="0.25">
      <c r="I229" s="12"/>
    </row>
    <row r="230" spans="9:9" x14ac:dyDescent="0.25">
      <c r="I230" s="12"/>
    </row>
    <row r="231" spans="9:9" x14ac:dyDescent="0.25">
      <c r="I231" s="12"/>
    </row>
    <row r="232" spans="9:9" x14ac:dyDescent="0.25">
      <c r="I232" s="12"/>
    </row>
    <row r="233" spans="9:9" x14ac:dyDescent="0.25">
      <c r="I233" s="12"/>
    </row>
    <row r="234" spans="9:9" x14ac:dyDescent="0.25">
      <c r="I234" s="12"/>
    </row>
    <row r="235" spans="9:9" x14ac:dyDescent="0.25">
      <c r="I235" s="12"/>
    </row>
    <row r="236" spans="9:9" x14ac:dyDescent="0.25">
      <c r="I236" s="12"/>
    </row>
    <row r="237" spans="9:9" x14ac:dyDescent="0.25">
      <c r="I237" s="12"/>
    </row>
    <row r="238" spans="9:9" x14ac:dyDescent="0.25">
      <c r="I238" s="12"/>
    </row>
    <row r="239" spans="9:9" x14ac:dyDescent="0.25">
      <c r="I239" s="12"/>
    </row>
  </sheetData>
  <sortState xmlns:xlrd2="http://schemas.microsoft.com/office/spreadsheetml/2017/richdata2" ref="A6:Q11">
    <sortCondition ref="C7:C11"/>
  </sortState>
  <pageMargins left="0.7" right="0.7" top="0.75" bottom="0.75" header="0.3" footer="0.3"/>
  <pageSetup scale="3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0BEF74-8F6F-48A6-A2AD-975B7DE8D92E}">
  <dimension ref="A1:P14"/>
  <sheetViews>
    <sheetView workbookViewId="0">
      <selection activeCell="A8" sqref="A8"/>
    </sheetView>
  </sheetViews>
  <sheetFormatPr defaultRowHeight="15" x14ac:dyDescent="0.25"/>
  <cols>
    <col min="1" max="1" width="7.85546875" bestFit="1" customWidth="1"/>
    <col min="2" max="2" width="26.5703125" bestFit="1" customWidth="1"/>
    <col min="3" max="3" width="11.5703125" bestFit="1" customWidth="1"/>
    <col min="4" max="4" width="11.7109375" style="8" bestFit="1" customWidth="1"/>
    <col min="5" max="5" width="1" customWidth="1"/>
    <col min="6" max="6" width="11.5703125" bestFit="1" customWidth="1"/>
    <col min="7" max="7" width="11.7109375" style="8" bestFit="1" customWidth="1"/>
    <col min="8" max="8" width="1.140625" customWidth="1"/>
    <col min="9" max="9" width="16.42578125" customWidth="1"/>
    <col min="10" max="10" width="8.42578125" bestFit="1" customWidth="1"/>
    <col min="11" max="11" width="1" customWidth="1"/>
    <col min="12" max="12" width="14.28515625" bestFit="1" customWidth="1"/>
    <col min="13" max="13" width="8.42578125" style="8" bestFit="1" customWidth="1"/>
    <col min="15" max="15" width="11.5703125" bestFit="1" customWidth="1"/>
  </cols>
  <sheetData>
    <row r="1" spans="1:16" s="4" customFormat="1" ht="16.5" customHeight="1" x14ac:dyDescent="0.25">
      <c r="A1" s="64" t="s">
        <v>36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</row>
    <row r="2" spans="1:16" s="4" customFormat="1" ht="15.75" x14ac:dyDescent="0.25">
      <c r="A2" s="1" t="s">
        <v>1</v>
      </c>
      <c r="B2" s="2">
        <f ca="1">NOW()</f>
        <v>44973.316282638887</v>
      </c>
      <c r="C2" s="3"/>
      <c r="D2" s="3"/>
      <c r="E2" s="3"/>
      <c r="F2" s="3"/>
      <c r="G2" s="3"/>
      <c r="H2" s="3"/>
      <c r="I2" s="47" t="s">
        <v>57</v>
      </c>
      <c r="J2" s="3"/>
      <c r="K2" s="3"/>
      <c r="M2" s="11"/>
    </row>
    <row r="3" spans="1:16" s="4" customFormat="1" ht="15.75" x14ac:dyDescent="0.25">
      <c r="A3" s="1"/>
      <c r="B3" s="2"/>
      <c r="C3" s="3"/>
      <c r="D3" s="3"/>
      <c r="E3" s="3"/>
      <c r="F3" s="16" t="s">
        <v>58</v>
      </c>
      <c r="G3" s="3"/>
      <c r="H3" s="3"/>
      <c r="I3" s="3"/>
      <c r="J3" s="3"/>
      <c r="K3" s="3"/>
      <c r="M3" s="11"/>
    </row>
    <row r="4" spans="1:16" s="4" customFormat="1" ht="15.75" x14ac:dyDescent="0.25">
      <c r="A4" s="65" t="s">
        <v>2</v>
      </c>
      <c r="B4" s="65"/>
      <c r="C4" s="5" t="s">
        <v>43</v>
      </c>
      <c r="D4" s="5" t="s">
        <v>3</v>
      </c>
      <c r="E4" s="5"/>
      <c r="F4" s="5" t="s">
        <v>59</v>
      </c>
      <c r="G4" s="5" t="s">
        <v>3</v>
      </c>
      <c r="H4" s="5"/>
      <c r="I4" s="5" t="s">
        <v>26</v>
      </c>
      <c r="J4" s="5" t="s">
        <v>3</v>
      </c>
      <c r="K4" s="3"/>
      <c r="L4" s="1" t="s">
        <v>60</v>
      </c>
      <c r="M4" s="5" t="s">
        <v>3</v>
      </c>
      <c r="O4" s="1" t="s">
        <v>61</v>
      </c>
    </row>
    <row r="5" spans="1:16" s="4" customFormat="1" ht="15.75" x14ac:dyDescent="0.25">
      <c r="B5" s="6"/>
      <c r="C5" s="16" t="s">
        <v>44</v>
      </c>
      <c r="D5" s="5"/>
      <c r="E5" s="36"/>
      <c r="F5" s="5" t="s">
        <v>62</v>
      </c>
      <c r="G5" s="5"/>
      <c r="H5" s="16"/>
      <c r="I5" s="5" t="s">
        <v>62</v>
      </c>
      <c r="L5" s="1" t="s">
        <v>62</v>
      </c>
      <c r="M5" s="11"/>
    </row>
    <row r="6" spans="1:16" s="4" customFormat="1" ht="15.75" x14ac:dyDescent="0.25">
      <c r="A6" s="3" t="s">
        <v>45</v>
      </c>
      <c r="B6" s="37" t="s">
        <v>46</v>
      </c>
      <c r="D6" s="11"/>
      <c r="F6" s="3"/>
      <c r="G6" s="23"/>
      <c r="M6" s="11"/>
    </row>
    <row r="7" spans="1:16" ht="15.75" x14ac:dyDescent="0.25">
      <c r="A7" s="41"/>
      <c r="B7" s="40"/>
      <c r="C7" s="48">
        <v>150</v>
      </c>
      <c r="D7" s="11"/>
      <c r="E7" s="48"/>
      <c r="F7" s="48">
        <v>75</v>
      </c>
      <c r="G7" s="49"/>
      <c r="H7" s="48"/>
      <c r="I7" s="48"/>
      <c r="J7" s="50"/>
      <c r="K7" s="48"/>
      <c r="L7" s="48"/>
      <c r="M7" s="51"/>
      <c r="N7" s="48"/>
      <c r="O7" s="48">
        <f>SUM(C7+F7+I7+L7)</f>
        <v>225</v>
      </c>
    </row>
    <row r="8" spans="1:16" ht="15.75" x14ac:dyDescent="0.25">
      <c r="A8" s="63" t="s">
        <v>67</v>
      </c>
      <c r="B8" s="40"/>
      <c r="C8" s="48"/>
      <c r="D8" s="49"/>
      <c r="E8" s="48"/>
      <c r="F8" s="48"/>
      <c r="G8" s="49"/>
      <c r="H8" s="48"/>
      <c r="I8" s="48"/>
      <c r="J8" s="50"/>
      <c r="K8" s="48"/>
      <c r="L8" s="48"/>
      <c r="M8" s="51"/>
      <c r="N8" s="48"/>
      <c r="O8" s="48"/>
    </row>
    <row r="9" spans="1:16" ht="15.75" x14ac:dyDescent="0.25">
      <c r="A9" s="11"/>
      <c r="B9" s="52"/>
      <c r="C9" s="48"/>
      <c r="D9" s="49"/>
      <c r="E9" s="48"/>
      <c r="F9" s="48"/>
      <c r="G9" s="49"/>
      <c r="H9" s="48"/>
      <c r="I9" s="48"/>
      <c r="J9" s="50"/>
      <c r="K9" s="48"/>
      <c r="L9" s="48"/>
      <c r="M9" s="51"/>
      <c r="N9" s="48"/>
      <c r="O9" s="48"/>
    </row>
    <row r="10" spans="1:16" ht="15.75" x14ac:dyDescent="0.25">
      <c r="A10" s="11"/>
      <c r="B10" s="4"/>
      <c r="C10" s="48"/>
      <c r="D10" s="49"/>
      <c r="E10" s="48"/>
      <c r="F10" s="48"/>
      <c r="G10" s="49"/>
      <c r="H10" s="48"/>
      <c r="I10" s="48"/>
      <c r="J10" s="50"/>
      <c r="K10" s="48"/>
      <c r="L10" s="48"/>
      <c r="M10" s="51"/>
      <c r="N10" s="48"/>
      <c r="O10" s="48"/>
    </row>
    <row r="11" spans="1:16" ht="16.5" thickBot="1" x14ac:dyDescent="0.3">
      <c r="A11" s="53"/>
      <c r="B11" s="54"/>
      <c r="C11" s="55"/>
      <c r="D11" s="56"/>
      <c r="E11" s="55"/>
      <c r="F11" s="55"/>
      <c r="G11" s="56"/>
      <c r="H11" s="55"/>
      <c r="I11" s="55"/>
      <c r="J11" s="57"/>
      <c r="K11" s="55"/>
      <c r="L11" s="55"/>
      <c r="M11" s="58"/>
      <c r="N11" s="55"/>
      <c r="O11" s="55"/>
    </row>
    <row r="13" spans="1:16" x14ac:dyDescent="0.25">
      <c r="D13" s="59"/>
      <c r="G13" s="59"/>
      <c r="J13" s="60"/>
      <c r="M13" s="59"/>
    </row>
    <row r="14" spans="1:16" ht="15.75" x14ac:dyDescent="0.25">
      <c r="B14" s="1" t="s">
        <v>18</v>
      </c>
      <c r="C14" s="45">
        <f>SUM(C7:C13)</f>
        <v>150</v>
      </c>
      <c r="D14" s="61"/>
      <c r="E14" s="45"/>
      <c r="F14" s="45">
        <f>SUM(F7:F13)</f>
        <v>75</v>
      </c>
      <c r="G14" s="61"/>
      <c r="H14" s="45"/>
      <c r="I14" s="45">
        <f>SUM(I7:I13)</f>
        <v>0</v>
      </c>
      <c r="J14" s="62"/>
      <c r="K14" s="45"/>
      <c r="L14" s="45">
        <f>SUM(L7:L13)</f>
        <v>0</v>
      </c>
      <c r="M14" s="61"/>
      <c r="N14" s="45"/>
      <c r="O14" s="45">
        <f>SUM(O7:O13)</f>
        <v>225</v>
      </c>
      <c r="P14" s="14"/>
    </row>
  </sheetData>
  <mergeCells count="2">
    <mergeCell ref="A1:O1"/>
    <mergeCell ref="A4:B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562AB5-A954-48F2-A9C6-AE07AF42B2FD}">
  <dimension ref="A1:L19"/>
  <sheetViews>
    <sheetView workbookViewId="0">
      <selection activeCell="H14" sqref="H14"/>
    </sheetView>
  </sheetViews>
  <sheetFormatPr defaultRowHeight="15" x14ac:dyDescent="0.25"/>
  <cols>
    <col min="1" max="1" width="7" bestFit="1" customWidth="1"/>
    <col min="2" max="2" width="28.28515625" customWidth="1"/>
    <col min="3" max="3" width="10.85546875" bestFit="1" customWidth="1"/>
    <col min="4" max="4" width="2.42578125" customWidth="1"/>
    <col min="5" max="5" width="10.5703125" bestFit="1" customWidth="1"/>
    <col min="6" max="6" width="1" customWidth="1"/>
    <col min="7" max="7" width="10.5703125" bestFit="1" customWidth="1"/>
    <col min="8" max="8" width="69" bestFit="1" customWidth="1"/>
    <col min="9" max="9" width="1.140625" customWidth="1"/>
    <col min="10" max="10" width="27.28515625" bestFit="1" customWidth="1"/>
    <col min="11" max="11" width="27.28515625" customWidth="1"/>
    <col min="12" max="12" width="28.28515625" customWidth="1"/>
  </cols>
  <sheetData>
    <row r="1" spans="1:12" s="4" customFormat="1" ht="15.75" x14ac:dyDescent="0.25">
      <c r="A1" s="64" t="s">
        <v>36</v>
      </c>
      <c r="B1" s="64"/>
      <c r="C1" s="64"/>
      <c r="D1" s="64"/>
      <c r="E1" s="64"/>
      <c r="F1" s="64"/>
      <c r="G1" s="64"/>
      <c r="H1" s="64"/>
      <c r="I1" s="6"/>
      <c r="J1" s="6"/>
      <c r="K1" s="6"/>
      <c r="L1" s="6"/>
    </row>
    <row r="2" spans="1:12" s="4" customFormat="1" ht="15.75" x14ac:dyDescent="0.25">
      <c r="A2" s="1" t="s">
        <v>1</v>
      </c>
      <c r="B2" s="2">
        <f ca="1">NOW()</f>
        <v>44973.316282638887</v>
      </c>
      <c r="C2" s="29" t="s">
        <v>37</v>
      </c>
      <c r="D2" s="30"/>
      <c r="E2" s="31"/>
      <c r="F2" s="31"/>
      <c r="G2" s="31"/>
      <c r="H2" s="3"/>
      <c r="I2" s="3"/>
    </row>
    <row r="3" spans="1:12" s="4" customFormat="1" ht="15.75" x14ac:dyDescent="0.25">
      <c r="A3" s="1"/>
      <c r="B3" s="2"/>
      <c r="C3" s="32"/>
      <c r="D3" s="2"/>
      <c r="E3" s="3"/>
      <c r="F3" s="3"/>
      <c r="G3" s="3"/>
      <c r="H3" s="3"/>
      <c r="I3" s="3"/>
    </row>
    <row r="4" spans="1:12" s="4" customFormat="1" ht="31.5" x14ac:dyDescent="0.25">
      <c r="A4" s="1"/>
      <c r="B4" s="2"/>
      <c r="C4" s="33" t="s">
        <v>38</v>
      </c>
      <c r="D4" s="3"/>
      <c r="E4" s="33" t="s">
        <v>39</v>
      </c>
      <c r="F4" s="3"/>
      <c r="G4" s="33" t="s">
        <v>40</v>
      </c>
      <c r="H4" s="3" t="s">
        <v>31</v>
      </c>
      <c r="I4" s="3"/>
      <c r="J4" s="4" t="s">
        <v>41</v>
      </c>
      <c r="L4" s="4" t="s">
        <v>42</v>
      </c>
    </row>
    <row r="5" spans="1:12" s="4" customFormat="1" ht="15.75" x14ac:dyDescent="0.25">
      <c r="A5" s="65" t="s">
        <v>2</v>
      </c>
      <c r="B5" s="65"/>
      <c r="C5" s="34" t="s">
        <v>43</v>
      </c>
      <c r="D5" s="5"/>
      <c r="E5" s="34" t="s">
        <v>43</v>
      </c>
      <c r="F5" s="5"/>
      <c r="G5" s="34" t="s">
        <v>18</v>
      </c>
      <c r="H5" s="5"/>
      <c r="I5" s="5"/>
    </row>
    <row r="6" spans="1:12" s="4" customFormat="1" ht="15.75" x14ac:dyDescent="0.25">
      <c r="B6" s="6"/>
      <c r="C6" s="35" t="s">
        <v>44</v>
      </c>
      <c r="D6" s="16"/>
      <c r="E6" s="35" t="s">
        <v>44</v>
      </c>
      <c r="F6" s="36"/>
      <c r="G6" s="34"/>
      <c r="H6" s="5"/>
      <c r="I6" s="16"/>
    </row>
    <row r="7" spans="1:12" s="4" customFormat="1" ht="15.75" x14ac:dyDescent="0.25">
      <c r="A7" s="3" t="s">
        <v>45</v>
      </c>
      <c r="B7" s="37" t="s">
        <v>46</v>
      </c>
      <c r="C7" s="38"/>
      <c r="D7" s="37"/>
      <c r="E7" s="39"/>
      <c r="G7" s="39"/>
      <c r="H7" s="3"/>
      <c r="K7" s="4">
        <v>1</v>
      </c>
      <c r="L7" s="40" t="s">
        <v>47</v>
      </c>
    </row>
    <row r="8" spans="1:12" ht="15.75" x14ac:dyDescent="0.25">
      <c r="A8" s="41" t="s">
        <v>64</v>
      </c>
      <c r="B8" s="40" t="s">
        <v>48</v>
      </c>
      <c r="C8" s="42">
        <v>50</v>
      </c>
      <c r="D8" s="43"/>
      <c r="E8" s="42">
        <v>0</v>
      </c>
      <c r="F8" s="43"/>
      <c r="G8" s="42">
        <f t="shared" ref="G8:G12" si="0">C8+E8</f>
        <v>50</v>
      </c>
      <c r="H8" s="43"/>
      <c r="I8" s="43"/>
      <c r="L8" s="40"/>
    </row>
    <row r="9" spans="1:12" ht="15.75" x14ac:dyDescent="0.25">
      <c r="A9" s="41" t="s">
        <v>64</v>
      </c>
      <c r="B9" s="40" t="s">
        <v>48</v>
      </c>
      <c r="C9" s="42">
        <v>100</v>
      </c>
      <c r="D9" s="43"/>
      <c r="E9" s="42">
        <f>100</f>
        <v>100</v>
      </c>
      <c r="F9" s="43"/>
      <c r="G9" s="42">
        <f t="shared" si="0"/>
        <v>200</v>
      </c>
      <c r="H9" s="43"/>
      <c r="I9" s="43"/>
      <c r="K9">
        <v>6</v>
      </c>
      <c r="L9" s="40" t="s">
        <v>49</v>
      </c>
    </row>
    <row r="10" spans="1:12" ht="15.75" x14ac:dyDescent="0.25">
      <c r="A10" s="41" t="s">
        <v>64</v>
      </c>
      <c r="B10" s="40" t="s">
        <v>50</v>
      </c>
      <c r="C10" s="42">
        <v>0</v>
      </c>
      <c r="D10" s="43"/>
      <c r="E10" s="42">
        <v>0</v>
      </c>
      <c r="F10" s="43"/>
      <c r="G10" s="42">
        <f t="shared" si="0"/>
        <v>0</v>
      </c>
      <c r="H10" s="43"/>
      <c r="I10" s="43"/>
      <c r="K10" s="4">
        <v>10</v>
      </c>
      <c r="L10" s="40" t="s">
        <v>51</v>
      </c>
    </row>
    <row r="11" spans="1:12" ht="15.75" x14ac:dyDescent="0.25">
      <c r="A11" s="41" t="s">
        <v>64</v>
      </c>
      <c r="B11" s="40" t="s">
        <v>52</v>
      </c>
      <c r="C11" s="42">
        <v>300</v>
      </c>
      <c r="D11" s="43"/>
      <c r="E11" s="42">
        <v>300</v>
      </c>
      <c r="F11" s="43"/>
      <c r="G11" s="44">
        <f t="shared" si="0"/>
        <v>600</v>
      </c>
      <c r="H11" s="45" t="s">
        <v>53</v>
      </c>
      <c r="I11" s="43"/>
      <c r="J11" s="43" t="s">
        <v>54</v>
      </c>
      <c r="K11" s="43"/>
    </row>
    <row r="12" spans="1:12" ht="15.75" x14ac:dyDescent="0.25">
      <c r="B12" s="40" t="s">
        <v>63</v>
      </c>
      <c r="C12" s="42">
        <v>100</v>
      </c>
      <c r="E12" s="42">
        <v>100</v>
      </c>
      <c r="G12" s="42">
        <f t="shared" si="0"/>
        <v>200</v>
      </c>
    </row>
    <row r="13" spans="1:12" ht="15.75" x14ac:dyDescent="0.25">
      <c r="A13" s="63" t="s">
        <v>67</v>
      </c>
      <c r="B13" s="40"/>
      <c r="C13" s="43"/>
      <c r="E13" s="43"/>
      <c r="G13" s="43"/>
    </row>
    <row r="14" spans="1:12" ht="15.75" x14ac:dyDescent="0.25">
      <c r="B14" s="40"/>
      <c r="C14" s="43"/>
      <c r="E14" s="43"/>
      <c r="G14" s="43"/>
    </row>
    <row r="15" spans="1:12" ht="15.75" x14ac:dyDescent="0.25">
      <c r="B15" s="40"/>
      <c r="C15" s="43"/>
      <c r="E15" s="43"/>
      <c r="G15" s="43"/>
    </row>
    <row r="16" spans="1:12" x14ac:dyDescent="0.25">
      <c r="B16" t="s">
        <v>55</v>
      </c>
      <c r="C16">
        <f>COUNTIF(C8:C11,"&gt;0")</f>
        <v>3</v>
      </c>
      <c r="E16">
        <f>COUNTIF(E8:E11,"&gt;0")</f>
        <v>2</v>
      </c>
    </row>
    <row r="17" spans="2:5" x14ac:dyDescent="0.25">
      <c r="C17" s="46">
        <f>C16/$C$19</f>
        <v>0.75</v>
      </c>
      <c r="E17" s="46">
        <f>E16/$C$19</f>
        <v>0.5</v>
      </c>
    </row>
    <row r="19" spans="2:5" x14ac:dyDescent="0.25">
      <c r="B19" t="s">
        <v>56</v>
      </c>
      <c r="C19">
        <f>COUNT(C8:C11)</f>
        <v>4</v>
      </c>
    </row>
  </sheetData>
  <mergeCells count="2">
    <mergeCell ref="A1:H1"/>
    <mergeCell ref="A5:B5"/>
  </mergeCells>
  <conditionalFormatting sqref="C8:C15 E8:E15 G8:G15">
    <cfRule type="cellIs" dxfId="0" priority="1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Register_2022_23</vt:lpstr>
      <vt:lpstr>Report</vt:lpstr>
      <vt:lpstr>Multi-year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Earl Paazig</dc:creator>
  <cp:lastModifiedBy>Earl Paazig</cp:lastModifiedBy>
  <cp:lastPrinted>2023-02-15T13:57:17Z</cp:lastPrinted>
  <dcterms:created xsi:type="dcterms:W3CDTF">2021-07-10T18:59:44Z</dcterms:created>
  <dcterms:modified xsi:type="dcterms:W3CDTF">2023-02-16T12:35:40Z</dcterms:modified>
</cp:coreProperties>
</file>